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零星维修(采购）\2023年零星维修（采购）\小型工程\幼儿园1楼西厕所改造\"/>
    </mc:Choice>
  </mc:AlternateContent>
  <bookViews>
    <workbookView xWindow="0" yWindow="0" windowWidth="19320" windowHeight="12090"/>
  </bookViews>
  <sheets>
    <sheet name="预算" sheetId="18" r:id="rId1"/>
  </sheets>
  <definedNames>
    <definedName name="_xlnm._FilterDatabase" localSheetId="0" hidden="1">预算!$A$3:$H$51</definedName>
    <definedName name="_xlnm.Print_Area" localSheetId="0">预算!$A$1:$H$9</definedName>
    <definedName name="_xlnm.Print_Titles" localSheetId="0">预算!$2:$2</definedName>
  </definedNames>
  <calcPr calcId="152511"/>
</workbook>
</file>

<file path=xl/calcChain.xml><?xml version="1.0" encoding="utf-8"?>
<calcChain xmlns="http://schemas.openxmlformats.org/spreadsheetml/2006/main">
  <c r="G45" i="18" l="1"/>
  <c r="G44" i="18"/>
  <c r="G43" i="18"/>
  <c r="G42" i="18"/>
  <c r="G41" i="18"/>
  <c r="G40" i="18"/>
  <c r="G39" i="18"/>
  <c r="G38" i="18"/>
  <c r="G37" i="18"/>
  <c r="G35" i="18"/>
  <c r="G34" i="18"/>
  <c r="G33" i="18"/>
  <c r="G32" i="18"/>
  <c r="G31" i="18"/>
  <c r="G30" i="18"/>
  <c r="G29" i="18"/>
  <c r="G28" i="18"/>
  <c r="G27" i="18"/>
  <c r="G26" i="18"/>
  <c r="G25" i="18"/>
  <c r="G23" i="18"/>
  <c r="G47" i="18"/>
  <c r="G14" i="18"/>
  <c r="G21" i="18"/>
  <c r="G20" i="18"/>
  <c r="G19" i="18"/>
  <c r="G18" i="18"/>
  <c r="C17" i="18"/>
  <c r="G17" i="18" s="1"/>
  <c r="G16" i="18"/>
  <c r="G13" i="18"/>
  <c r="G12" i="18"/>
  <c r="G11" i="18"/>
  <c r="G10" i="18"/>
  <c r="G9" i="18"/>
  <c r="G8" i="18"/>
  <c r="G7" i="18"/>
  <c r="G6" i="18"/>
  <c r="G48" i="18" l="1"/>
  <c r="G51" i="18"/>
  <c r="G50" i="18"/>
</calcChain>
</file>

<file path=xl/sharedStrings.xml><?xml version="1.0" encoding="utf-8"?>
<sst xmlns="http://schemas.openxmlformats.org/spreadsheetml/2006/main" count="142" uniqueCount="102">
  <si>
    <t>序号</t>
  </si>
  <si>
    <t>项目名称</t>
  </si>
  <si>
    <t>数量</t>
  </si>
  <si>
    <t>单位</t>
  </si>
  <si>
    <t>材料单价</t>
  </si>
  <si>
    <t>人工单价</t>
  </si>
  <si>
    <t>核价合价</t>
  </si>
  <si>
    <t>材料及工艺（备注）</t>
  </si>
  <si>
    <t>一、打拆项目</t>
  </si>
  <si>
    <t>地面砖拆除(50mm)</t>
  </si>
  <si>
    <t>㎡</t>
  </si>
  <si>
    <t>1.人工拆除.（非保护性拆除)
2.如若地下有两层找平层，则按两倍单价计算。                                     3.废料装袋待运 (不含拆除后基层修补）</t>
  </si>
  <si>
    <t>找平层拆除</t>
  </si>
  <si>
    <t>1.人工拆除.（非保护性拆除)
2.拆除找平层厚度在4公分以内，超过此厚度5元/公分；如若地下有两层找平层，则按两倍单价计算。                    
3.废料装袋待运 (不含拆除后基层修补）</t>
  </si>
  <si>
    <t>墙面砖拆除</t>
  </si>
  <si>
    <t>1.人工拆除.（非保护性拆除)
2.如若地下有两层找平层，则按两倍单价计算。                                 3.废料装袋待运 (不含拆除后基层修补）</t>
  </si>
  <si>
    <t>墙面批荡层铲除</t>
  </si>
  <si>
    <t>1.人工拆除.（非保护性拆除)
2.废料装袋待运 (不含拆除后基层修补）</t>
  </si>
  <si>
    <t>墙面腻子层铲灰</t>
  </si>
  <si>
    <t>水槽拆除</t>
  </si>
  <si>
    <t>米</t>
  </si>
  <si>
    <t>防潮板隔断拆除</t>
  </si>
  <si>
    <t>项</t>
  </si>
  <si>
    <t>蹲厕拆除</t>
  </si>
  <si>
    <t>套</t>
  </si>
  <si>
    <t>人工拆除.（非保护性拆除)
窗帘盒、马桶、铝扣板天花、灯具、小五金件拆除、柱盆洗手台、石膏线、木地脚线、淋浴门和镜子等小件拆除</t>
  </si>
  <si>
    <t>门拆除</t>
  </si>
  <si>
    <t>二、新建修复项目</t>
  </si>
  <si>
    <t>新砌墙体不含批荡（厚度100mm内）</t>
  </si>
  <si>
    <t>1.轻质砖，32.5R硅酸盐水泥沙，顶上45度斜角收口,反向安装收口；
2.（注：新旧墙交界处每40公分植入钢筋）</t>
  </si>
  <si>
    <t>墙面水泥沙浆批荡</t>
  </si>
  <si>
    <t>32.5R硅酸盐水泥,沙，人工,铺料；门窗洞口减半计算。</t>
  </si>
  <si>
    <t>条</t>
  </si>
  <si>
    <t>沙砖、32.5R硅酸盐水泥、沙。如两根管连在一起包，则按1.5根算，三根连在一起包，按2根算。</t>
  </si>
  <si>
    <t>墙身防水处理 (刚性防水，返上墙1000MM墙面高度）</t>
  </si>
  <si>
    <t xml:space="preserve">1.涂刷防水2遍                                         
2.48小时闭水实验，确保不渗水
3.横竖涂刷，墙面2次
4.墙面涂刷至墙砖铺贴最高位
</t>
  </si>
  <si>
    <t>墙面开管线槽</t>
  </si>
  <si>
    <t>1.地面弹线，切割机切线，横平竖直
2.人工凿线槽，废料装袋待运
3.按地面面积计算</t>
  </si>
  <si>
    <t>墙面补线槽</t>
  </si>
  <si>
    <t>废料外运费（全改3车起步）</t>
  </si>
  <si>
    <t>车</t>
  </si>
  <si>
    <t xml:space="preserve">如物业公司无指定堆放点时，收取废料外运车费  </t>
  </si>
  <si>
    <t>地面保护</t>
  </si>
  <si>
    <t>专用地面保护（含进户过道，门，窗）,以套内面积计价</t>
  </si>
  <si>
    <t xml:space="preserve">墙身刷界面剂       
</t>
  </si>
  <si>
    <t>铺墙面瓷片-正铺(铺贴高度3.0米）</t>
  </si>
  <si>
    <t>铺地砖-正铺</t>
  </si>
  <si>
    <t>入户门</t>
  </si>
  <si>
    <t>厂家定制，人工安装</t>
  </si>
  <si>
    <t>矮墙饰面板盖板</t>
  </si>
  <si>
    <t>M</t>
  </si>
  <si>
    <t>18厘饰面板定制</t>
  </si>
  <si>
    <t>墙面木饰条</t>
  </si>
  <si>
    <t>2公分饰面木线定制</t>
  </si>
  <si>
    <t>厂家订购，人工安装，玻璃胶,硅酸盐水泥油,等辅料,</t>
  </si>
  <si>
    <t>儿童马桶安装</t>
  </si>
  <si>
    <t>600*600铝扣板</t>
  </si>
  <si>
    <t>厂家订购，人工安装，龙骨，卡骨等人工辅料,</t>
  </si>
  <si>
    <t>地漏</t>
  </si>
  <si>
    <t>厂家订购，人工安装，玻璃胶,硅酸盐水泥油,人工辅料,</t>
  </si>
  <si>
    <t>抗倍特板二代板隔断</t>
  </si>
  <si>
    <t>厂家订购，人工安装，</t>
  </si>
  <si>
    <t>不锈钢扶手</t>
  </si>
  <si>
    <t>厂家订购，人工安装</t>
  </si>
  <si>
    <t xml:space="preserve">强电安装（带电流，开关、插座）
</t>
  </si>
  <si>
    <t>位</t>
  </si>
  <si>
    <t>开关插座面板</t>
  </si>
  <si>
    <t>个</t>
  </si>
  <si>
    <t>注：此报价为预算数量，结算以实际施工数量为准（电脑，电视，网插专用插每个算两位、改为其它面板另计，地插另计）</t>
  </si>
  <si>
    <t>灯具、排气扇安装</t>
  </si>
  <si>
    <t>调试.安装.（风扇/豪华吊灯/复杂水晶灯不包含在内）</t>
  </si>
  <si>
    <t>进水管安装</t>
  </si>
  <si>
    <t>水路总阀</t>
  </si>
  <si>
    <t>PP-R双承口球阀</t>
  </si>
  <si>
    <t>排水管安装（110管）</t>
  </si>
  <si>
    <t>弹线定位，固定，试水，封管。PVC管。按实际施工量计算。</t>
  </si>
  <si>
    <t>排水管安装（50-75管）</t>
  </si>
  <si>
    <t>600*600扣板灯</t>
  </si>
  <si>
    <t>排气扇 (600*600)</t>
  </si>
  <si>
    <t>材料搬运费</t>
  </si>
  <si>
    <t>1.指所承包范围内的材料搬运
2.按照工程结算总额的3%收取                
3.客户所购材料由客户自理
4.“楼梯楼”超出三楼以上的另计；4楼记4%；5楼5%；6楼7%；7楼8%；8楼9%；9楼10%；复式及别墅每高一层增加0.5%</t>
  </si>
  <si>
    <t>1.施工期间产生的废料清运到物业指定的堆放点
2.按照工程结算总额的3%收取
3.“楼梯楼”超出三楼以上的另计；4楼记4%；5楼5%；6楼7%；7楼8%；8楼9%；9楼10%；复式及别墅每高一层增加0.5%</t>
  </si>
  <si>
    <t>小计</t>
    <phoneticPr fontId="5" type="noConversion"/>
  </si>
  <si>
    <t>六：其他项目</t>
    <phoneticPr fontId="5" type="noConversion"/>
  </si>
  <si>
    <t>1</t>
    <phoneticPr fontId="5" type="noConversion"/>
  </si>
  <si>
    <t>包下水管</t>
    <phoneticPr fontId="5" type="noConversion"/>
  </si>
  <si>
    <r>
      <t>1.原墙面油漆及扇灰层铲除处理，废料装袋待运（涉及有二次装修灰底的且灰底牢固不易铲除的，经现场判断不影响后期施工质量的，一般不建议铲除，如需铲除结合施工难度收费），如需拆除批荡层按38元/M</t>
    </r>
    <r>
      <rPr>
        <vertAlign val="superscript"/>
        <sz val="11"/>
        <rFont val="宋体"/>
        <family val="3"/>
        <charset val="134"/>
      </rPr>
      <t>2</t>
    </r>
  </si>
  <si>
    <r>
      <t>专用环保界面剂</t>
    </r>
    <r>
      <rPr>
        <sz val="11"/>
        <color rgb="FF000000"/>
        <rFont val="宋体"/>
        <family val="3"/>
        <charset val="134"/>
      </rPr>
      <t>，防潮抗莓工艺，硬化原有墙体，增加墙面粘合度</t>
    </r>
  </si>
  <si>
    <r>
      <t>1.</t>
    </r>
    <r>
      <rPr>
        <sz val="11"/>
        <color rgb="FF000000"/>
        <rFont val="宋体"/>
        <family val="3"/>
        <charset val="134"/>
      </rPr>
      <t>开关，照明，插座统一2.5平方线。
2.走墙内套</t>
    </r>
    <r>
      <rPr>
        <b/>
        <sz val="11"/>
        <color rgb="FF000000"/>
        <rFont val="宋体"/>
        <family val="3"/>
        <charset val="134"/>
      </rPr>
      <t>线管</t>
    </r>
    <r>
      <rPr>
        <sz val="11"/>
        <color rgb="FF000000"/>
        <rFont val="宋体"/>
        <family val="3"/>
        <charset val="134"/>
      </rPr>
      <t>，过梁柱用黄腊管，线在途中不能有接头。
3.单控单灯按一位计算，双控单灯按二位计算，二三插按一位计算，单控串联筒灯、5米以内一条T5灯带算一位，控制（筒、射、壁）三个灯算一位，一条LED走珠灯灯带算一位.浴霸按三位计算</t>
    </r>
  </si>
  <si>
    <r>
      <t>1.</t>
    </r>
    <r>
      <rPr>
        <b/>
        <sz val="11"/>
        <color rgb="FF000000"/>
        <rFont val="宋体"/>
        <family val="3"/>
        <charset val="134"/>
      </rPr>
      <t>PPR热溶水管</t>
    </r>
    <r>
      <rPr>
        <sz val="11"/>
        <color rgb="FF000000"/>
        <rFont val="宋体"/>
        <family val="3"/>
        <charset val="134"/>
      </rPr>
      <t>安装
2.配套专用纯铜接头
3.高压测试确保不渗水，（甲方现场检验）封管。
4.弹线定位，凿墙暗藏管，安装管不含水龙头，阀门
5、</t>
    </r>
    <r>
      <rPr>
        <b/>
        <sz val="11"/>
        <color rgb="FF000000"/>
        <rFont val="宋体"/>
        <family val="3"/>
        <charset val="134"/>
      </rPr>
      <t>统一采用热水管材</t>
    </r>
    <r>
      <rPr>
        <sz val="11"/>
        <color rgb="FF000000"/>
        <rFont val="宋体"/>
        <family val="3"/>
        <charset val="134"/>
      </rPr>
      <t xml:space="preserve">                                         
6、</t>
    </r>
    <r>
      <rPr>
        <b/>
        <sz val="11"/>
        <color rgb="FF000000"/>
        <rFont val="宋体"/>
        <family val="3"/>
        <charset val="134"/>
      </rPr>
      <t>如无特殊情况  全屋均采用6分热水管</t>
    </r>
  </si>
  <si>
    <r>
      <t>1.包含砖主材.</t>
    </r>
    <r>
      <rPr>
        <b/>
        <sz val="11"/>
        <color rgb="FF000000"/>
        <rFont val="宋体"/>
        <family val="3"/>
        <charset val="134"/>
      </rPr>
      <t>地砖规格300*300mm</t>
    </r>
    <r>
      <rPr>
        <sz val="11"/>
        <color rgb="FF000000"/>
        <rFont val="宋体"/>
        <family val="3"/>
        <charset val="134"/>
      </rPr>
      <t>（其他规格的另行计价）
2.石井或施工当地品牌水泥，标号为32.5#,水泥/沙比例为1:3
3.水泥沙施工厚度4cm以内，每增加1cm加8元/平方米
4.其他规格和特殊铺法价格另补人工差价</t>
    </r>
    <phoneticPr fontId="5" type="noConversion"/>
  </si>
  <si>
    <r>
      <t>人工，辅料，32.5R硅酸盐水泥;包含主料（即墙面主材），特殊工艺铺法另计；</t>
    </r>
    <r>
      <rPr>
        <b/>
        <sz val="11"/>
        <color rgb="FF000000"/>
        <rFont val="宋体"/>
        <family val="3"/>
        <charset val="134"/>
      </rPr>
      <t>规格300*600mm</t>
    </r>
    <r>
      <rPr>
        <sz val="11"/>
        <color rgb="FF000000"/>
        <rFont val="宋体"/>
        <family val="3"/>
        <charset val="134"/>
      </rPr>
      <t>其他规格价格另计</t>
    </r>
    <phoneticPr fontId="5" type="noConversion"/>
  </si>
  <si>
    <t>儿童小便池带感应器</t>
    <phoneticPr fontId="5" type="noConversion"/>
  </si>
  <si>
    <t>1.水泥沙修复，石井牌或施工当地品牌水泥，标号为32.5#,水泥/沙比例1:2
2.线槽处充分湿水处理.
3.确保线槽批荡处与墙面平整
4.地面线槽修补另计</t>
  </si>
  <si>
    <t>地址： 广州市海珠区石榴岗路13号大院</t>
    <phoneticPr fontId="5" type="noConversion"/>
  </si>
  <si>
    <t>2</t>
    <phoneticPr fontId="5" type="noConversion"/>
  </si>
  <si>
    <t>三、综合项目</t>
    <phoneticPr fontId="5" type="noConversion"/>
  </si>
  <si>
    <t>四、水电安装</t>
    <phoneticPr fontId="5" type="noConversion"/>
  </si>
  <si>
    <t>五、措施项目</t>
    <phoneticPr fontId="5" type="noConversion"/>
  </si>
  <si>
    <t>工程废料弃运费</t>
    <phoneticPr fontId="5" type="noConversion"/>
  </si>
  <si>
    <t>南方医科大中西医结合医院幼儿园一楼西厕所改造工程量清单</t>
    <phoneticPr fontId="5" type="noConversion"/>
  </si>
  <si>
    <t>儿童蹲便器安装（含冲水器）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</si>
</sst>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&quot; &quot;"/>
  </numFmts>
  <fonts count="13">
    <font>
      <sz val="12"/>
      <color indexed="8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宋体"/>
      <family val="3"/>
      <charset val="134"/>
    </font>
    <font>
      <sz val="12"/>
      <color indexed="8"/>
      <name val="华文细黑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vertAlign val="superscript"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3" fillId="0" borderId="0" applyProtection="0"/>
  </cellStyleXfs>
  <cellXfs count="53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49" fontId="4" fillId="0" borderId="12" xfId="0" applyNumberFormat="1" applyFont="1" applyFill="1" applyBorder="1" applyAlignment="1">
      <alignment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vertical="center" wrapText="1"/>
    </xf>
    <xf numFmtId="49" fontId="12" fillId="2" borderId="13" xfId="0" applyNumberFormat="1" applyFont="1" applyFill="1" applyBorder="1" applyAlignment="1">
      <alignment horizontal="left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left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left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2">
    <cellStyle name="A4 Small 210 x 297 mm" xfId="1"/>
    <cellStyle name="常规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ED7D31"/>
      <rgbColor rgb="00969696"/>
      <rgbColor rgb="00FF2600"/>
      <rgbColor rgb="0000F900"/>
      <rgbColor rgb="00DD0806"/>
      <rgbColor rgb="00FFCC00"/>
      <rgbColor rgb="00C0C0C0"/>
      <rgbColor rgb="00FF0000"/>
      <rgbColor rgb="00FCF305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51"/>
  <sheetViews>
    <sheetView tabSelected="1" zoomScaleSheetLayoutView="130" workbookViewId="0">
      <selection activeCell="F33" sqref="F33"/>
    </sheetView>
  </sheetViews>
  <sheetFormatPr defaultColWidth="9" defaultRowHeight="18"/>
  <cols>
    <col min="1" max="1" width="5.5" style="4" customWidth="1"/>
    <col min="2" max="2" width="19.125" style="5" customWidth="1"/>
    <col min="3" max="3" width="10.5" style="6" customWidth="1"/>
    <col min="4" max="6" width="9.375" style="6" customWidth="1"/>
    <col min="7" max="7" width="9" style="6" customWidth="1"/>
    <col min="8" max="8" width="48.625" style="4" customWidth="1"/>
    <col min="9" max="238" width="9" style="4" customWidth="1"/>
    <col min="239" max="16384" width="9" style="2"/>
  </cols>
  <sheetData>
    <row r="1" spans="1:238" ht="25.5" customHeight="1">
      <c r="A1" s="31" t="s">
        <v>100</v>
      </c>
      <c r="B1" s="32"/>
      <c r="C1" s="32"/>
      <c r="D1" s="32"/>
      <c r="E1" s="32"/>
      <c r="F1" s="32"/>
      <c r="G1" s="32"/>
      <c r="H1" s="33"/>
      <c r="I1" s="9"/>
    </row>
    <row r="2" spans="1:238" ht="34.5" customHeight="1">
      <c r="A2" s="30" t="s">
        <v>94</v>
      </c>
      <c r="B2" s="30"/>
      <c r="C2" s="30"/>
      <c r="D2" s="30"/>
      <c r="E2" s="30"/>
      <c r="F2" s="30"/>
      <c r="G2" s="30"/>
      <c r="H2" s="30"/>
    </row>
    <row r="3" spans="1:238" ht="24" customHeight="1">
      <c r="A3" s="10" t="s">
        <v>0</v>
      </c>
      <c r="B3" s="11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</row>
    <row r="4" spans="1:238" ht="53.1" customHeight="1">
      <c r="A4" s="48" t="s">
        <v>8</v>
      </c>
      <c r="B4" s="49"/>
      <c r="C4" s="50"/>
      <c r="D4" s="50"/>
      <c r="E4" s="50"/>
      <c r="F4" s="50"/>
      <c r="G4" s="50"/>
      <c r="H4" s="51"/>
    </row>
    <row r="5" spans="1:238" s="1" customFormat="1" ht="63.95" customHeight="1">
      <c r="A5" s="12">
        <v>1</v>
      </c>
      <c r="B5" s="13" t="s">
        <v>9</v>
      </c>
      <c r="C5" s="14">
        <v>19</v>
      </c>
      <c r="D5" s="15" t="s">
        <v>10</v>
      </c>
      <c r="E5" s="14">
        <v>0</v>
      </c>
      <c r="F5" s="14">
        <v>0</v>
      </c>
      <c r="G5" s="14">
        <v>0</v>
      </c>
      <c r="H5" s="16" t="s">
        <v>11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</row>
    <row r="6" spans="1:238" s="1" customFormat="1" ht="51" customHeight="1">
      <c r="A6" s="12">
        <v>2</v>
      </c>
      <c r="B6" s="13" t="s">
        <v>12</v>
      </c>
      <c r="C6" s="14">
        <v>19</v>
      </c>
      <c r="D6" s="15" t="s">
        <v>10</v>
      </c>
      <c r="E6" s="14">
        <v>0</v>
      </c>
      <c r="F6" s="14">
        <v>0</v>
      </c>
      <c r="G6" s="14">
        <f>C6*(E6+F6)</f>
        <v>0</v>
      </c>
      <c r="H6" s="16" t="s">
        <v>13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</row>
    <row r="7" spans="1:238" ht="42.95" customHeight="1">
      <c r="A7" s="12">
        <v>3</v>
      </c>
      <c r="B7" s="13" t="s">
        <v>14</v>
      </c>
      <c r="C7" s="14">
        <v>26</v>
      </c>
      <c r="D7" s="15" t="s">
        <v>10</v>
      </c>
      <c r="E7" s="14">
        <v>0</v>
      </c>
      <c r="F7" s="14">
        <v>0</v>
      </c>
      <c r="G7" s="14">
        <f t="shared" ref="G7:G12" si="0">C7*(E7+F7)</f>
        <v>0</v>
      </c>
      <c r="H7" s="16" t="s">
        <v>15</v>
      </c>
    </row>
    <row r="8" spans="1:238" ht="63" customHeight="1">
      <c r="A8" s="12">
        <v>4</v>
      </c>
      <c r="B8" s="13" t="s">
        <v>16</v>
      </c>
      <c r="C8" s="14">
        <v>26</v>
      </c>
      <c r="D8" s="15" t="s">
        <v>10</v>
      </c>
      <c r="E8" s="14">
        <v>0</v>
      </c>
      <c r="F8" s="14">
        <v>0</v>
      </c>
      <c r="G8" s="14">
        <f t="shared" si="0"/>
        <v>0</v>
      </c>
      <c r="H8" s="16" t="s">
        <v>17</v>
      </c>
    </row>
    <row r="9" spans="1:238" ht="36" customHeight="1">
      <c r="A9" s="12">
        <v>5</v>
      </c>
      <c r="B9" s="17" t="s">
        <v>18</v>
      </c>
      <c r="C9" s="14">
        <v>46.6</v>
      </c>
      <c r="D9" s="15" t="s">
        <v>10</v>
      </c>
      <c r="E9" s="14">
        <v>0</v>
      </c>
      <c r="F9" s="14">
        <v>0</v>
      </c>
      <c r="G9" s="14">
        <f t="shared" si="0"/>
        <v>0</v>
      </c>
      <c r="H9" s="16" t="s">
        <v>86</v>
      </c>
    </row>
    <row r="10" spans="1:238" ht="36" customHeight="1">
      <c r="A10" s="12">
        <v>6</v>
      </c>
      <c r="B10" s="17" t="s">
        <v>19</v>
      </c>
      <c r="C10" s="14">
        <v>2.5</v>
      </c>
      <c r="D10" s="15" t="s">
        <v>20</v>
      </c>
      <c r="E10" s="14">
        <v>0</v>
      </c>
      <c r="F10" s="14">
        <v>0</v>
      </c>
      <c r="G10" s="14">
        <f t="shared" si="0"/>
        <v>0</v>
      </c>
      <c r="H10" s="16" t="s">
        <v>17</v>
      </c>
    </row>
    <row r="11" spans="1:238" ht="53.1" customHeight="1">
      <c r="A11" s="12">
        <v>7</v>
      </c>
      <c r="B11" s="17" t="s">
        <v>21</v>
      </c>
      <c r="C11" s="14">
        <v>1</v>
      </c>
      <c r="D11" s="18" t="s">
        <v>22</v>
      </c>
      <c r="E11" s="14">
        <v>0</v>
      </c>
      <c r="F11" s="14">
        <v>0</v>
      </c>
      <c r="G11" s="14">
        <f t="shared" si="0"/>
        <v>0</v>
      </c>
      <c r="H11" s="16" t="s">
        <v>17</v>
      </c>
    </row>
    <row r="12" spans="1:238" ht="53.1" customHeight="1">
      <c r="A12" s="12">
        <v>8</v>
      </c>
      <c r="B12" s="17" t="s">
        <v>23</v>
      </c>
      <c r="C12" s="14">
        <v>4</v>
      </c>
      <c r="D12" s="18" t="s">
        <v>24</v>
      </c>
      <c r="E12" s="14">
        <v>0</v>
      </c>
      <c r="F12" s="14">
        <v>0</v>
      </c>
      <c r="G12" s="14">
        <f t="shared" si="0"/>
        <v>0</v>
      </c>
      <c r="H12" s="16" t="s">
        <v>25</v>
      </c>
    </row>
    <row r="13" spans="1:238" s="3" customFormat="1" ht="33.75" customHeight="1">
      <c r="A13" s="12">
        <v>9</v>
      </c>
      <c r="B13" s="17" t="s">
        <v>26</v>
      </c>
      <c r="C13" s="14">
        <v>1</v>
      </c>
      <c r="D13" s="18" t="s">
        <v>24</v>
      </c>
      <c r="E13" s="14">
        <v>0</v>
      </c>
      <c r="F13" s="14">
        <v>0</v>
      </c>
      <c r="G13" s="14">
        <f>C13*(E13+F13)</f>
        <v>0</v>
      </c>
      <c r="H13" s="16" t="s">
        <v>25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</row>
    <row r="14" spans="1:238" s="1" customFormat="1" ht="24" customHeight="1">
      <c r="A14" s="12">
        <v>10</v>
      </c>
      <c r="B14" s="13" t="s">
        <v>39</v>
      </c>
      <c r="C14" s="14">
        <v>1</v>
      </c>
      <c r="D14" s="15" t="s">
        <v>40</v>
      </c>
      <c r="E14" s="14">
        <v>0</v>
      </c>
      <c r="F14" s="14">
        <v>0</v>
      </c>
      <c r="G14" s="14">
        <f>C14*(E14+F14)</f>
        <v>0</v>
      </c>
      <c r="H14" s="16" t="s">
        <v>41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</row>
    <row r="15" spans="1:238" s="1" customFormat="1" ht="48" customHeight="1">
      <c r="A15" s="52" t="s">
        <v>27</v>
      </c>
      <c r="B15" s="45"/>
      <c r="C15" s="46"/>
      <c r="D15" s="46"/>
      <c r="E15" s="46"/>
      <c r="F15" s="46"/>
      <c r="G15" s="46"/>
      <c r="H15" s="4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</row>
    <row r="16" spans="1:238" s="1" customFormat="1" ht="48" customHeight="1">
      <c r="A16" s="12">
        <v>1</v>
      </c>
      <c r="B16" s="13" t="s">
        <v>28</v>
      </c>
      <c r="C16" s="14">
        <v>4.7</v>
      </c>
      <c r="D16" s="15" t="s">
        <v>10</v>
      </c>
      <c r="E16" s="14">
        <v>0</v>
      </c>
      <c r="F16" s="14">
        <v>0</v>
      </c>
      <c r="G16" s="14">
        <f t="shared" ref="G16:G21" si="1">C16*(E16+F16)</f>
        <v>0</v>
      </c>
      <c r="H16" s="21" t="s">
        <v>29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</row>
    <row r="17" spans="1:238" s="1" customFormat="1" ht="36.75" customHeight="1">
      <c r="A17" s="12">
        <v>2</v>
      </c>
      <c r="B17" s="13" t="s">
        <v>30</v>
      </c>
      <c r="C17" s="14">
        <f>C16*2+C8</f>
        <v>35.4</v>
      </c>
      <c r="D17" s="15" t="s">
        <v>10</v>
      </c>
      <c r="E17" s="14">
        <v>0</v>
      </c>
      <c r="F17" s="14">
        <v>0</v>
      </c>
      <c r="G17" s="14">
        <f t="shared" si="1"/>
        <v>0</v>
      </c>
      <c r="H17" s="21" t="s">
        <v>31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</row>
    <row r="18" spans="1:238" s="1" customFormat="1" ht="38.25" customHeight="1">
      <c r="A18" s="12">
        <v>3</v>
      </c>
      <c r="B18" s="13" t="s">
        <v>85</v>
      </c>
      <c r="C18" s="14">
        <v>2</v>
      </c>
      <c r="D18" s="15" t="s">
        <v>32</v>
      </c>
      <c r="E18" s="14">
        <v>0</v>
      </c>
      <c r="F18" s="14">
        <v>0</v>
      </c>
      <c r="G18" s="14">
        <f t="shared" si="1"/>
        <v>0</v>
      </c>
      <c r="H18" s="21" t="s">
        <v>33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pans="1:238" ht="56.25" customHeight="1">
      <c r="A19" s="12">
        <v>4</v>
      </c>
      <c r="B19" s="17" t="s">
        <v>34</v>
      </c>
      <c r="C19" s="14">
        <v>17.399999999999999</v>
      </c>
      <c r="D19" s="15" t="s">
        <v>10</v>
      </c>
      <c r="E19" s="14">
        <v>0</v>
      </c>
      <c r="F19" s="14">
        <v>0</v>
      </c>
      <c r="G19" s="14">
        <f t="shared" si="1"/>
        <v>0</v>
      </c>
      <c r="H19" s="21" t="s">
        <v>35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pans="1:238" ht="55.5" customHeight="1">
      <c r="A20" s="12">
        <v>5</v>
      </c>
      <c r="B20" s="17" t="s">
        <v>36</v>
      </c>
      <c r="C20" s="14">
        <v>72</v>
      </c>
      <c r="D20" s="15" t="s">
        <v>10</v>
      </c>
      <c r="E20" s="14">
        <v>0</v>
      </c>
      <c r="F20" s="14">
        <v>0</v>
      </c>
      <c r="G20" s="14">
        <f t="shared" si="1"/>
        <v>0</v>
      </c>
      <c r="H20" s="16" t="s">
        <v>37</v>
      </c>
    </row>
    <row r="21" spans="1:238" ht="69" customHeight="1">
      <c r="A21" s="12">
        <v>6</v>
      </c>
      <c r="B21" s="13" t="s">
        <v>38</v>
      </c>
      <c r="C21" s="14">
        <v>1</v>
      </c>
      <c r="D21" s="15" t="s">
        <v>22</v>
      </c>
      <c r="E21" s="14">
        <v>0</v>
      </c>
      <c r="F21" s="14">
        <v>0</v>
      </c>
      <c r="G21" s="14">
        <f t="shared" si="1"/>
        <v>0</v>
      </c>
      <c r="H21" s="16" t="s">
        <v>93</v>
      </c>
    </row>
    <row r="22" spans="1:238" ht="24" customHeight="1">
      <c r="A22" s="34" t="s">
        <v>96</v>
      </c>
      <c r="B22" s="45"/>
      <c r="C22" s="46"/>
      <c r="D22" s="46"/>
      <c r="E22" s="46"/>
      <c r="F22" s="46"/>
      <c r="G22" s="46"/>
      <c r="H22" s="47"/>
    </row>
    <row r="23" spans="1:238" ht="57" customHeight="1">
      <c r="A23" s="12">
        <v>1</v>
      </c>
      <c r="B23" s="13" t="s">
        <v>44</v>
      </c>
      <c r="C23" s="14">
        <v>46.6</v>
      </c>
      <c r="D23" s="15" t="s">
        <v>10</v>
      </c>
      <c r="E23" s="14">
        <v>0</v>
      </c>
      <c r="F23" s="14">
        <v>0</v>
      </c>
      <c r="G23" s="14">
        <f t="shared" ref="G23:G26" si="2">C23*(E23+F23)</f>
        <v>0</v>
      </c>
      <c r="H23" s="22" t="s">
        <v>87</v>
      </c>
    </row>
    <row r="24" spans="1:238" s="1" customFormat="1" ht="91.5" customHeight="1">
      <c r="A24" s="12">
        <v>2</v>
      </c>
      <c r="B24" s="17" t="s">
        <v>45</v>
      </c>
      <c r="C24" s="14">
        <v>0</v>
      </c>
      <c r="D24" s="15" t="s">
        <v>10</v>
      </c>
      <c r="E24" s="14">
        <v>0</v>
      </c>
      <c r="F24" s="14">
        <v>0</v>
      </c>
      <c r="G24" s="14">
        <v>0</v>
      </c>
      <c r="H24" s="21" t="s">
        <v>91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</row>
    <row r="25" spans="1:238" s="1" customFormat="1" ht="84.75" customHeight="1">
      <c r="A25" s="12">
        <v>3</v>
      </c>
      <c r="B25" s="13" t="s">
        <v>46</v>
      </c>
      <c r="C25" s="14">
        <v>19</v>
      </c>
      <c r="D25" s="15" t="s">
        <v>10</v>
      </c>
      <c r="E25" s="14">
        <v>0</v>
      </c>
      <c r="F25" s="14">
        <v>0</v>
      </c>
      <c r="G25" s="14">
        <f t="shared" si="2"/>
        <v>0</v>
      </c>
      <c r="H25" s="21" t="s">
        <v>90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</row>
    <row r="26" spans="1:238" s="1" customFormat="1" ht="38.25" customHeight="1">
      <c r="A26" s="12">
        <v>4</v>
      </c>
      <c r="B26" s="17" t="s">
        <v>47</v>
      </c>
      <c r="C26" s="14">
        <v>1</v>
      </c>
      <c r="D26" s="18" t="s">
        <v>24</v>
      </c>
      <c r="E26" s="14">
        <v>0</v>
      </c>
      <c r="F26" s="14">
        <v>0</v>
      </c>
      <c r="G26" s="14">
        <f t="shared" si="2"/>
        <v>0</v>
      </c>
      <c r="H26" s="21" t="s">
        <v>48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</row>
    <row r="27" spans="1:238" s="1" customFormat="1" ht="24.75" customHeight="1">
      <c r="A27" s="12">
        <v>5</v>
      </c>
      <c r="B27" s="17" t="s">
        <v>49</v>
      </c>
      <c r="C27" s="14">
        <v>4.7</v>
      </c>
      <c r="D27" s="18" t="s">
        <v>50</v>
      </c>
      <c r="E27" s="14">
        <v>0</v>
      </c>
      <c r="F27" s="14">
        <v>0</v>
      </c>
      <c r="G27" s="14">
        <f t="shared" ref="G27:G33" si="3">C27*(E27+F27)</f>
        <v>0</v>
      </c>
      <c r="H27" s="21" t="s">
        <v>51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</row>
    <row r="28" spans="1:238" s="1" customFormat="1" ht="24.75" customHeight="1">
      <c r="A28" s="12">
        <v>6</v>
      </c>
      <c r="B28" s="17" t="s">
        <v>52</v>
      </c>
      <c r="C28" s="14">
        <v>17.399999999999999</v>
      </c>
      <c r="D28" s="18" t="s">
        <v>50</v>
      </c>
      <c r="E28" s="14">
        <v>0</v>
      </c>
      <c r="F28" s="14">
        <v>0</v>
      </c>
      <c r="G28" s="14">
        <f t="shared" si="3"/>
        <v>0</v>
      </c>
      <c r="H28" s="21" t="s">
        <v>53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</row>
    <row r="29" spans="1:238" s="1" customFormat="1" ht="20.25" customHeight="1">
      <c r="A29" s="12">
        <v>7</v>
      </c>
      <c r="B29" s="17" t="s">
        <v>92</v>
      </c>
      <c r="C29" s="14">
        <v>6</v>
      </c>
      <c r="D29" s="18" t="s">
        <v>24</v>
      </c>
      <c r="E29" s="14">
        <v>0</v>
      </c>
      <c r="F29" s="14">
        <v>0</v>
      </c>
      <c r="G29" s="14">
        <f t="shared" si="3"/>
        <v>0</v>
      </c>
      <c r="H29" s="21" t="s">
        <v>54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</row>
    <row r="30" spans="1:238" s="1" customFormat="1" ht="42" customHeight="1">
      <c r="A30" s="12">
        <v>8</v>
      </c>
      <c r="B30" s="17" t="s">
        <v>55</v>
      </c>
      <c r="C30" s="14">
        <v>5</v>
      </c>
      <c r="D30" s="18" t="s">
        <v>24</v>
      </c>
      <c r="E30" s="14">
        <v>0</v>
      </c>
      <c r="F30" s="14">
        <v>0</v>
      </c>
      <c r="G30" s="14">
        <f t="shared" si="3"/>
        <v>0</v>
      </c>
      <c r="H30" s="21" t="s">
        <v>54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</row>
    <row r="31" spans="1:238" ht="48.95" customHeight="1">
      <c r="A31" s="12">
        <v>9</v>
      </c>
      <c r="B31" s="17" t="s">
        <v>101</v>
      </c>
      <c r="C31" s="14">
        <v>9</v>
      </c>
      <c r="D31" s="18" t="s">
        <v>24</v>
      </c>
      <c r="E31" s="14">
        <v>0</v>
      </c>
      <c r="F31" s="14">
        <v>0</v>
      </c>
      <c r="G31" s="14">
        <f t="shared" si="3"/>
        <v>0</v>
      </c>
      <c r="H31" s="21" t="s">
        <v>54</v>
      </c>
    </row>
    <row r="32" spans="1:238" ht="38.1" customHeight="1">
      <c r="A32" s="12">
        <v>10</v>
      </c>
      <c r="B32" s="17" t="s">
        <v>56</v>
      </c>
      <c r="C32" s="14">
        <v>37</v>
      </c>
      <c r="D32" s="15" t="s">
        <v>10</v>
      </c>
      <c r="E32" s="14">
        <v>0</v>
      </c>
      <c r="F32" s="14">
        <v>0</v>
      </c>
      <c r="G32" s="14">
        <f t="shared" si="3"/>
        <v>0</v>
      </c>
      <c r="H32" s="21" t="s">
        <v>57</v>
      </c>
    </row>
    <row r="33" spans="1:238" s="1" customFormat="1" ht="42" customHeight="1">
      <c r="A33" s="12">
        <v>11</v>
      </c>
      <c r="B33" s="13" t="s">
        <v>58</v>
      </c>
      <c r="C33" s="14">
        <v>2</v>
      </c>
      <c r="D33" s="18" t="s">
        <v>24</v>
      </c>
      <c r="E33" s="14">
        <v>0</v>
      </c>
      <c r="F33" s="14">
        <v>0</v>
      </c>
      <c r="G33" s="14">
        <f t="shared" si="3"/>
        <v>0</v>
      </c>
      <c r="H33" s="21" t="s">
        <v>59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</row>
    <row r="34" spans="1:238" ht="48.95" customHeight="1">
      <c r="A34" s="12">
        <v>12</v>
      </c>
      <c r="B34" s="17" t="s">
        <v>60</v>
      </c>
      <c r="C34" s="14">
        <v>11</v>
      </c>
      <c r="D34" s="15" t="s">
        <v>10</v>
      </c>
      <c r="E34" s="14">
        <v>0</v>
      </c>
      <c r="F34" s="14">
        <v>0</v>
      </c>
      <c r="G34" s="14">
        <f>C34*(E34+F34)</f>
        <v>0</v>
      </c>
      <c r="H34" s="21" t="s">
        <v>61</v>
      </c>
    </row>
    <row r="35" spans="1:238" ht="38.1" customHeight="1">
      <c r="A35" s="12">
        <v>13</v>
      </c>
      <c r="B35" s="17" t="s">
        <v>62</v>
      </c>
      <c r="C35" s="14">
        <v>14</v>
      </c>
      <c r="D35" s="18" t="s">
        <v>24</v>
      </c>
      <c r="E35" s="14">
        <v>0</v>
      </c>
      <c r="F35" s="14">
        <v>0</v>
      </c>
      <c r="G35" s="14">
        <f>C35*(E35+F35)</f>
        <v>0</v>
      </c>
      <c r="H35" s="21" t="s">
        <v>63</v>
      </c>
    </row>
    <row r="36" spans="1:238" s="3" customFormat="1" ht="33" customHeight="1">
      <c r="A36" s="34" t="s">
        <v>97</v>
      </c>
      <c r="B36" s="45"/>
      <c r="C36" s="46"/>
      <c r="D36" s="46"/>
      <c r="E36" s="46"/>
      <c r="F36" s="46"/>
      <c r="G36" s="46"/>
      <c r="H36" s="4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</row>
    <row r="37" spans="1:238" ht="30" customHeight="1">
      <c r="A37" s="12">
        <v>1</v>
      </c>
      <c r="B37" s="17" t="s">
        <v>64</v>
      </c>
      <c r="C37" s="14">
        <v>14</v>
      </c>
      <c r="D37" s="15" t="s">
        <v>65</v>
      </c>
      <c r="E37" s="14">
        <v>0</v>
      </c>
      <c r="F37" s="14">
        <v>0</v>
      </c>
      <c r="G37" s="14">
        <f t="shared" ref="G37:G43" si="4">C37*(E37+F37)</f>
        <v>0</v>
      </c>
      <c r="H37" s="22" t="s">
        <v>88</v>
      </c>
    </row>
    <row r="38" spans="1:238" s="1" customFormat="1" ht="81" customHeight="1">
      <c r="A38" s="12">
        <v>2</v>
      </c>
      <c r="B38" s="17" t="s">
        <v>66</v>
      </c>
      <c r="C38" s="14">
        <v>5</v>
      </c>
      <c r="D38" s="15" t="s">
        <v>67</v>
      </c>
      <c r="E38" s="14">
        <v>0</v>
      </c>
      <c r="F38" s="14">
        <v>0</v>
      </c>
      <c r="G38" s="14">
        <f t="shared" si="4"/>
        <v>0</v>
      </c>
      <c r="H38" s="21" t="s">
        <v>68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</row>
    <row r="39" spans="1:238" ht="45" customHeight="1">
      <c r="A39" s="12">
        <v>3</v>
      </c>
      <c r="B39" s="17" t="s">
        <v>69</v>
      </c>
      <c r="C39" s="14">
        <v>1</v>
      </c>
      <c r="D39" s="15" t="s">
        <v>22</v>
      </c>
      <c r="E39" s="14">
        <v>0</v>
      </c>
      <c r="F39" s="14">
        <v>0</v>
      </c>
      <c r="G39" s="14">
        <f t="shared" si="4"/>
        <v>0</v>
      </c>
      <c r="H39" s="22" t="s">
        <v>70</v>
      </c>
    </row>
    <row r="40" spans="1:238" customFormat="1" ht="45" customHeight="1">
      <c r="A40" s="12">
        <v>4</v>
      </c>
      <c r="B40" s="17" t="s">
        <v>71</v>
      </c>
      <c r="C40" s="14">
        <v>50</v>
      </c>
      <c r="D40" s="15" t="s">
        <v>20</v>
      </c>
      <c r="E40" s="14">
        <v>0</v>
      </c>
      <c r="F40" s="14">
        <v>0</v>
      </c>
      <c r="G40" s="14">
        <f t="shared" si="4"/>
        <v>0</v>
      </c>
      <c r="H40" s="21" t="s">
        <v>89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</row>
    <row r="41" spans="1:238" s="1" customFormat="1" ht="17.25">
      <c r="A41" s="12">
        <v>5</v>
      </c>
      <c r="B41" s="13" t="s">
        <v>72</v>
      </c>
      <c r="C41" s="14">
        <v>1</v>
      </c>
      <c r="D41" s="15" t="s">
        <v>24</v>
      </c>
      <c r="E41" s="14">
        <v>0</v>
      </c>
      <c r="F41" s="14">
        <v>0</v>
      </c>
      <c r="G41" s="14">
        <f t="shared" si="4"/>
        <v>0</v>
      </c>
      <c r="H41" s="22" t="s">
        <v>73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</row>
    <row r="42" spans="1:238" s="1" customFormat="1" ht="36" customHeight="1">
      <c r="A42" s="12">
        <v>6</v>
      </c>
      <c r="B42" s="17" t="s">
        <v>74</v>
      </c>
      <c r="C42" s="14">
        <v>30</v>
      </c>
      <c r="D42" s="15" t="s">
        <v>20</v>
      </c>
      <c r="E42" s="14">
        <v>0</v>
      </c>
      <c r="F42" s="14">
        <v>0</v>
      </c>
      <c r="G42" s="14">
        <f t="shared" si="4"/>
        <v>0</v>
      </c>
      <c r="H42" s="21" t="s">
        <v>75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</row>
    <row r="43" spans="1:238" s="1" customFormat="1" ht="39" customHeight="1">
      <c r="A43" s="12">
        <v>7</v>
      </c>
      <c r="B43" s="17" t="s">
        <v>76</v>
      </c>
      <c r="C43" s="14">
        <v>12</v>
      </c>
      <c r="D43" s="15" t="s">
        <v>20</v>
      </c>
      <c r="E43" s="14">
        <v>0</v>
      </c>
      <c r="F43" s="14">
        <v>0</v>
      </c>
      <c r="G43" s="14">
        <f t="shared" si="4"/>
        <v>0</v>
      </c>
      <c r="H43" s="21" t="s">
        <v>75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</row>
    <row r="44" spans="1:238" s="1" customFormat="1" ht="36" customHeight="1">
      <c r="A44" s="12">
        <v>8</v>
      </c>
      <c r="B44" s="13" t="s">
        <v>77</v>
      </c>
      <c r="C44" s="14">
        <v>8</v>
      </c>
      <c r="D44" s="15" t="s">
        <v>24</v>
      </c>
      <c r="E44" s="14">
        <v>0</v>
      </c>
      <c r="F44" s="14">
        <v>0</v>
      </c>
      <c r="G44" s="14">
        <f>C44*(E44+F44)</f>
        <v>0</v>
      </c>
      <c r="H44" s="21" t="s">
        <v>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</row>
    <row r="45" spans="1:238" s="1" customFormat="1" ht="36" customHeight="1">
      <c r="A45" s="12">
        <v>9</v>
      </c>
      <c r="B45" s="17" t="s">
        <v>78</v>
      </c>
      <c r="C45" s="14">
        <v>2</v>
      </c>
      <c r="D45" s="15" t="s">
        <v>24</v>
      </c>
      <c r="E45" s="14">
        <v>0</v>
      </c>
      <c r="F45" s="14">
        <v>0</v>
      </c>
      <c r="G45" s="14">
        <f>C45*(E45+F45)</f>
        <v>0</v>
      </c>
      <c r="H45" s="21" t="s">
        <v>63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</row>
    <row r="46" spans="1:238" s="3" customFormat="1" ht="46.5" customHeight="1">
      <c r="A46" s="34" t="s">
        <v>98</v>
      </c>
      <c r="B46" s="35"/>
      <c r="C46" s="36"/>
      <c r="D46" s="36"/>
      <c r="E46" s="36"/>
      <c r="F46" s="36"/>
      <c r="G46" s="36"/>
      <c r="H46" s="37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</row>
    <row r="47" spans="1:238" s="3" customFormat="1" ht="24" customHeight="1">
      <c r="A47" s="12">
        <v>2</v>
      </c>
      <c r="B47" s="17" t="s">
        <v>42</v>
      </c>
      <c r="C47" s="14">
        <v>20</v>
      </c>
      <c r="D47" s="15" t="s">
        <v>10</v>
      </c>
      <c r="E47" s="14">
        <v>0</v>
      </c>
      <c r="F47" s="14">
        <v>0</v>
      </c>
      <c r="G47" s="14">
        <f>C47*(E47+F47)</f>
        <v>0</v>
      </c>
      <c r="H47" s="21" t="s">
        <v>43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</row>
    <row r="48" spans="1:238" ht="24" customHeight="1">
      <c r="A48" s="38" t="s">
        <v>82</v>
      </c>
      <c r="B48" s="39"/>
      <c r="C48" s="40"/>
      <c r="D48" s="40"/>
      <c r="E48" s="41"/>
      <c r="F48" s="19"/>
      <c r="G48" s="19">
        <f>SUM(G47:G47)</f>
        <v>0</v>
      </c>
      <c r="H48" s="20"/>
    </row>
    <row r="49" spans="1:8" ht="17.25">
      <c r="A49" s="42" t="s">
        <v>83</v>
      </c>
      <c r="B49" s="43"/>
      <c r="C49" s="43"/>
      <c r="D49" s="43"/>
      <c r="E49" s="43"/>
      <c r="F49" s="43"/>
      <c r="G49" s="43"/>
      <c r="H49" s="44"/>
    </row>
    <row r="50" spans="1:8" ht="27.95" customHeight="1">
      <c r="A50" s="24" t="s">
        <v>84</v>
      </c>
      <c r="B50" s="13" t="s">
        <v>79</v>
      </c>
      <c r="C50" s="25">
        <v>1</v>
      </c>
      <c r="D50" s="26" t="s">
        <v>22</v>
      </c>
      <c r="E50" s="27"/>
      <c r="F50" s="27"/>
      <c r="G50" s="28">
        <f>G49*0.04</f>
        <v>0</v>
      </c>
      <c r="H50" s="29" t="s">
        <v>80</v>
      </c>
    </row>
    <row r="51" spans="1:8" ht="67.5">
      <c r="A51" s="10" t="s">
        <v>95</v>
      </c>
      <c r="B51" s="11" t="s">
        <v>99</v>
      </c>
      <c r="C51" s="23">
        <v>1</v>
      </c>
      <c r="D51" s="10" t="s">
        <v>22</v>
      </c>
      <c r="E51" s="27"/>
      <c r="F51" s="27"/>
      <c r="G51" s="23">
        <f>G49*0.03</f>
        <v>0</v>
      </c>
      <c r="H51" s="29" t="s">
        <v>81</v>
      </c>
    </row>
  </sheetData>
  <sheetProtection formatCells="0" insertHyperlinks="0" autoFilter="0"/>
  <autoFilter ref="A3:H51"/>
  <mergeCells count="9">
    <mergeCell ref="A2:H2"/>
    <mergeCell ref="A1:H1"/>
    <mergeCell ref="A46:H46"/>
    <mergeCell ref="A48:E48"/>
    <mergeCell ref="A49:H49"/>
    <mergeCell ref="A22:H22"/>
    <mergeCell ref="A36:H36"/>
    <mergeCell ref="A4:H4"/>
    <mergeCell ref="A15:H15"/>
  </mergeCells>
  <phoneticPr fontId="5" type="noConversion"/>
  <printOptions horizontalCentered="1" verticalCentered="1"/>
  <pageMargins left="0.2" right="0.23888888888888901" top="0.23888888888888901" bottom="0.38888888888888901" header="7.7777777777777807E-2" footer="9.7916666666666693E-2"/>
  <pageSetup paperSize="9" scale="92" fitToHeight="0" orientation="landscape" useFirstPageNumber="1" r:id="rId1"/>
  <headerFooter>
    <oddFooter>&amp;L美好生活 &amp;C第 &amp;P 页，共 &amp;N 页&amp;R聚轩相伴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8"/>
  <pixelatorList sheetStid="19"/>
</pixelators>
</file>

<file path=customXml/item2.xml><?xml version="1.0" encoding="utf-8"?>
<woProps xmlns="https://web.wps.cn/et/2018/main" xmlns:s="http://schemas.openxmlformats.org/spreadsheetml/2006/main">
  <woSheetsProps>
    <woSheetProps sheetStid="18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谷祥岸</cp:lastModifiedBy>
  <cp:lastPrinted>2019-08-12T08:40:00Z</cp:lastPrinted>
  <dcterms:created xsi:type="dcterms:W3CDTF">2019-01-08T02:38:00Z</dcterms:created>
  <dcterms:modified xsi:type="dcterms:W3CDTF">2023-06-07T08:24:35Z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  <property fmtid="{D5CDD505-2E9C-101B-9397-08002B2CF9AE}" pid="4" name="ICV">
    <vt:lpwstr>EA1BC61FC50049BB825BD951532FF9DD</vt:lpwstr>
  </property>
</Properties>
</file>